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工程量清单" sheetId="1" r:id="rId1"/>
  </sheets>
  <definedNames>
    <definedName name="_xlnm.Print_Area" localSheetId="0">'工程量清单'!$A$1:$G$14</definedName>
  </definedNames>
  <calcPr fullCalcOnLoad="1"/>
</workbook>
</file>

<file path=xl/sharedStrings.xml><?xml version="1.0" encoding="utf-8"?>
<sst xmlns="http://schemas.openxmlformats.org/spreadsheetml/2006/main" count="34" uniqueCount="32">
  <si>
    <t>潜山市2022年余井镇文治村村内道路亮化工程
工程量清单</t>
  </si>
  <si>
    <t>序号</t>
  </si>
  <si>
    <t>项目名称</t>
  </si>
  <si>
    <t>单位</t>
  </si>
  <si>
    <t>数量</t>
  </si>
  <si>
    <t>单价（元）</t>
  </si>
  <si>
    <t>合价（元）</t>
  </si>
  <si>
    <t>备注</t>
  </si>
  <si>
    <t>一</t>
  </si>
  <si>
    <t>土方及亮化工程</t>
  </si>
  <si>
    <t>单价承包</t>
  </si>
  <si>
    <t>挖基坑土方</t>
  </si>
  <si>
    <r>
      <t>m</t>
    </r>
    <r>
      <rPr>
        <vertAlign val="superscript"/>
        <sz val="11"/>
        <rFont val="宋体"/>
        <family val="0"/>
      </rPr>
      <t>3</t>
    </r>
  </si>
  <si>
    <t>1、人机配合挖土方
2、开挖尺寸1m×1m×0.8m</t>
  </si>
  <si>
    <t>土方回填夯实</t>
  </si>
  <si>
    <t>1、填方材料品种：素土
2、密实度：满足规范要求</t>
  </si>
  <si>
    <t>余方弃置</t>
  </si>
  <si>
    <t>1、运距施工方自行考虑
2、废弃料品：综合考虑</t>
  </si>
  <si>
    <t>灯脚浇筑</t>
  </si>
  <si>
    <t>个</t>
  </si>
  <si>
    <t xml:space="preserve">1、C20混凝土基础，含模板制安
2、灯脚浇筑0.6*0.6*0.6米
</t>
  </si>
  <si>
    <t>太阳能路灯</t>
  </si>
  <si>
    <t>盏</t>
  </si>
  <si>
    <t>1、太阳能板：多晶硅，100WP以上。
2、蓄电池：锂电池80AH，工作电压12V。
3、控制系统：TVS防雷，光控+时控。
4、照明：60瓦（飞利浦芯片LED，寿命大于50000H）；色温白光6000K-7500K；光效1301m/w；防护等级IP65。
5、灯杆：7米高度 A字臂；上口径60mm，下口径140mm，Q235优质钢材厚度2.75整体热镀锌。
6、光源60WLED；工作时间6-8小时，续航时间一周。
7、要求安装垂直端正，无歪斜。</t>
  </si>
  <si>
    <t>二</t>
  </si>
  <si>
    <t>其他工程</t>
  </si>
  <si>
    <t>总价承包</t>
  </si>
  <si>
    <t>临时工程(含二次运输、施工道路、用电等)</t>
  </si>
  <si>
    <t>项</t>
  </si>
  <si>
    <t>合计（一+二）</t>
  </si>
  <si>
    <t>下浮0.83=366912.77</t>
  </si>
  <si>
    <t xml:space="preserve">说明：1、工程量单价和总价中含施工、安装、试验和试运行等所有工序工作费用，包含利润、税金以及由承包人承担的义务、责任和风险所发生的一切费用；
2、清单中未列项目，认为价款已含在相近的细目中；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</si>
</sst>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178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 vertical="top" wrapText="1"/>
      <protection/>
    </xf>
    <xf numFmtId="49" fontId="5" fillId="0" borderId="17" xfId="0" applyNumberFormat="1" applyFont="1" applyFill="1" applyBorder="1" applyAlignment="1" applyProtection="1">
      <alignment horizontal="left" vertical="top" wrapText="1"/>
      <protection/>
    </xf>
    <xf numFmtId="49" fontId="5" fillId="0" borderId="18" xfId="0" applyNumberFormat="1" applyFont="1" applyFill="1" applyBorder="1" applyAlignment="1" applyProtection="1">
      <alignment horizontal="left" vertical="top" wrapText="1"/>
      <protection/>
    </xf>
    <xf numFmtId="49" fontId="5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7.125" style="0" customWidth="1"/>
    <col min="2" max="2" width="16.625" style="0" customWidth="1"/>
    <col min="3" max="3" width="7.125" style="0" customWidth="1"/>
    <col min="4" max="4" width="9.25390625" style="0" customWidth="1"/>
    <col min="5" max="5" width="12.125" style="0" customWidth="1"/>
    <col min="6" max="6" width="12.125" style="1" customWidth="1"/>
    <col min="7" max="7" width="29.125" style="0" customWidth="1"/>
    <col min="8" max="8" width="21.625" style="0" customWidth="1"/>
    <col min="9" max="10" width="12.625" style="0" bestFit="1" customWidth="1"/>
    <col min="12" max="12" width="9.375" style="0" bestFit="1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3" t="s">
        <v>7</v>
      </c>
    </row>
    <row r="3" spans="1:7" ht="31.5" customHeight="1">
      <c r="A3" s="7" t="s">
        <v>8</v>
      </c>
      <c r="B3" s="8" t="s">
        <v>9</v>
      </c>
      <c r="C3" s="9"/>
      <c r="D3" s="10"/>
      <c r="E3" s="11"/>
      <c r="F3" s="12">
        <f>SUM(F4:F8)</f>
        <v>439063.58400000003</v>
      </c>
      <c r="G3" s="11" t="s">
        <v>10</v>
      </c>
    </row>
    <row r="4" spans="1:7" ht="36" customHeight="1">
      <c r="A4" s="9">
        <v>1</v>
      </c>
      <c r="B4" s="13" t="s">
        <v>11</v>
      </c>
      <c r="C4" s="9" t="s">
        <v>12</v>
      </c>
      <c r="D4" s="14">
        <f>1*1*0.8*200</f>
        <v>160</v>
      </c>
      <c r="E4" s="11">
        <f>11.82</f>
        <v>11.82</v>
      </c>
      <c r="F4" s="11">
        <f>D4*E4</f>
        <v>1891.2</v>
      </c>
      <c r="G4" s="13" t="s">
        <v>13</v>
      </c>
    </row>
    <row r="5" spans="1:7" ht="36.75" customHeight="1">
      <c r="A5" s="9">
        <v>2</v>
      </c>
      <c r="B5" s="13" t="s">
        <v>14</v>
      </c>
      <c r="C5" s="9" t="s">
        <v>12</v>
      </c>
      <c r="D5" s="14">
        <f>D4-0.6*0.6*0.6*200</f>
        <v>116.8</v>
      </c>
      <c r="E5" s="11">
        <f>11.53</f>
        <v>11.53</v>
      </c>
      <c r="F5" s="11">
        <f>D5*E5</f>
        <v>1346.704</v>
      </c>
      <c r="G5" s="13" t="s">
        <v>15</v>
      </c>
    </row>
    <row r="6" spans="1:7" ht="33.75" customHeight="1">
      <c r="A6" s="9">
        <v>3</v>
      </c>
      <c r="B6" s="13" t="s">
        <v>16</v>
      </c>
      <c r="C6" s="9" t="s">
        <v>12</v>
      </c>
      <c r="D6" s="14">
        <f>D4-D5</f>
        <v>43.2</v>
      </c>
      <c r="E6" s="11">
        <f>14.9</f>
        <v>14.9</v>
      </c>
      <c r="F6" s="11">
        <f>D6*E6</f>
        <v>643.6800000000001</v>
      </c>
      <c r="G6" s="13" t="s">
        <v>17</v>
      </c>
    </row>
    <row r="7" spans="1:7" ht="45" customHeight="1">
      <c r="A7" s="9">
        <v>4</v>
      </c>
      <c r="B7" s="13" t="s">
        <v>18</v>
      </c>
      <c r="C7" s="9" t="s">
        <v>19</v>
      </c>
      <c r="D7" s="14">
        <v>200</v>
      </c>
      <c r="E7" s="11">
        <f>150.27</f>
        <v>150.27</v>
      </c>
      <c r="F7" s="11">
        <f>D7*E7</f>
        <v>30054.000000000004</v>
      </c>
      <c r="G7" s="13" t="s">
        <v>20</v>
      </c>
    </row>
    <row r="8" spans="1:8" ht="219" customHeight="1">
      <c r="A8" s="15">
        <v>5</v>
      </c>
      <c r="B8" s="16" t="s">
        <v>21</v>
      </c>
      <c r="C8" s="15" t="s">
        <v>22</v>
      </c>
      <c r="D8" s="17">
        <v>200</v>
      </c>
      <c r="E8" s="18">
        <v>2025.64</v>
      </c>
      <c r="F8" s="11">
        <f>D8*E8</f>
        <v>405128</v>
      </c>
      <c r="G8" s="19" t="s">
        <v>23</v>
      </c>
      <c r="H8">
        <f>E8*0.83</f>
        <v>1681.2812</v>
      </c>
    </row>
    <row r="9" spans="1:7" ht="39" customHeight="1">
      <c r="A9" s="3" t="s">
        <v>24</v>
      </c>
      <c r="B9" s="20" t="s">
        <v>25</v>
      </c>
      <c r="C9" s="21"/>
      <c r="D9" s="22"/>
      <c r="E9" s="23"/>
      <c r="F9" s="24">
        <f>SUM(F10:F10)</f>
        <v>3000</v>
      </c>
      <c r="G9" s="21" t="s">
        <v>26</v>
      </c>
    </row>
    <row r="10" spans="1:8" ht="51" customHeight="1">
      <c r="A10" s="9">
        <v>1</v>
      </c>
      <c r="B10" s="13" t="s">
        <v>27</v>
      </c>
      <c r="C10" s="9" t="s">
        <v>28</v>
      </c>
      <c r="D10" s="9">
        <v>1</v>
      </c>
      <c r="E10" s="11">
        <v>3000</v>
      </c>
      <c r="F10" s="11">
        <f>D10*E10</f>
        <v>3000</v>
      </c>
      <c r="G10" s="9"/>
      <c r="H10">
        <v>367000</v>
      </c>
    </row>
    <row r="11" spans="1:9" ht="42.75" customHeight="1">
      <c r="A11" s="9"/>
      <c r="B11" s="8" t="s">
        <v>29</v>
      </c>
      <c r="C11" s="9"/>
      <c r="D11" s="9"/>
      <c r="E11" s="11"/>
      <c r="F11" s="12">
        <f>F3+F9</f>
        <v>442063.58400000003</v>
      </c>
      <c r="G11" s="9" t="s">
        <v>30</v>
      </c>
      <c r="H11" s="25">
        <f>F11*0.83</f>
        <v>366912.77472</v>
      </c>
      <c r="I11" s="25"/>
    </row>
    <row r="12" spans="1:8" ht="14.25">
      <c r="A12" s="26" t="s">
        <v>31</v>
      </c>
      <c r="B12" s="27"/>
      <c r="C12" s="27"/>
      <c r="D12" s="27"/>
      <c r="E12" s="27"/>
      <c r="F12" s="27"/>
      <c r="G12" s="28"/>
      <c r="H12" s="29"/>
    </row>
    <row r="13" spans="1:8" ht="14.25">
      <c r="A13" s="30"/>
      <c r="B13" s="31"/>
      <c r="C13" s="31"/>
      <c r="D13" s="31"/>
      <c r="E13" s="31"/>
      <c r="F13" s="31"/>
      <c r="G13" s="32"/>
      <c r="H13" s="29"/>
    </row>
    <row r="14" spans="1:8" ht="14.25">
      <c r="A14" s="33"/>
      <c r="B14" s="34"/>
      <c r="C14" s="34"/>
      <c r="D14" s="34"/>
      <c r="E14" s="34"/>
      <c r="F14" s="34"/>
      <c r="G14" s="35"/>
      <c r="H14" s="29"/>
    </row>
    <row r="15" ht="14.25">
      <c r="H15" s="36"/>
    </row>
  </sheetData>
  <sheetProtection/>
  <mergeCells count="2">
    <mergeCell ref="A1:G1"/>
    <mergeCell ref="A12:G14"/>
  </mergeCells>
  <printOptions horizontalCentered="1"/>
  <pageMargins left="0.2361111111111111" right="0.2" top="0.72" bottom="0.97" header="0.275" footer="0.1965277777777777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熊晗晖</cp:lastModifiedBy>
  <cp:lastPrinted>2022-07-16T01:40:20Z</cp:lastPrinted>
  <dcterms:created xsi:type="dcterms:W3CDTF">2017-04-26T02:53:48Z</dcterms:created>
  <dcterms:modified xsi:type="dcterms:W3CDTF">2022-07-28T09:17:29Z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6496BE06425C423789CFE0DFB5A806F4</vt:lpwstr>
  </property>
</Properties>
</file>